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<sst xmlns="http://schemas.openxmlformats.org/spreadsheetml/2006/main" count="86" uniqueCount="49">
  <si>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</si>
  <si>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</si>
  <si>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</si>
  <si>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</si>
  <si>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</si>
  <si>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</si>
  <si>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</si>
  <si>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</si>
  <si>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</si>
  <si>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</si>
  <si>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</si>
  <si>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</si>
  <si>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</si>
  <si>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</si>
  <si>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</si>
  <si>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</si>
  <si>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</si>
  <si>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</si>
  <si>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</si>
  <si>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</si>
  <si>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</si>
  <si>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</si>
  <si>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</si>
  <si>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</si>
  <si>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</si>
  <si>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</si>
  <si>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</si>
  <si>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</si>
  <si>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</si>
  <si>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</si>
  <si>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</si>
  <si>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</si>
  <si>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</si>
  <si>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</si>
  <si>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</si>
  <si>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</si>
  <si>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</si>
  <si>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</si>
  <si>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</si>
  <si>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</si>
  <si>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</si>
  <si>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</si>
  <si>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</si>
  <si>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Thomas Hansen</t>
  </si>
  <si>
    <t>Kaja Bjørndal</t>
  </si>
  <si>
    <t>Inge Erling Johnsen</t>
  </si>
  <si>
    <t>Thawee Janjek</t>
  </si>
  <si>
    <t>2009/2010 Uke 8 Herrer</t>
  </si>
  <si>
    <t>2009/2010 Uke 8 Damer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</si>
</sst>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6">
      <selection activeCell="C37" sqref="C37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47</v>
      </c>
      <c r="B3" s="34"/>
      <c r="C3" s="35"/>
      <c r="D3" s="35"/>
      <c r="E3" s="35"/>
      <c r="F3" s="35"/>
      <c r="G3" s="35"/>
      <c r="H3" s="1"/>
      <c r="I3" s="1"/>
      <c r="J3" s="34" t="s">
        <v>48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1145+1021+1262+1072</f>
        <v>4500</v>
      </c>
      <c r="F9" s="20">
        <v>20</v>
      </c>
      <c r="G9" s="21">
        <f aca="true" t="shared" si="0" ref="G9:G35">E9/F9</f>
        <v>225</v>
      </c>
      <c r="H9" s="1"/>
      <c r="I9" s="1"/>
      <c r="J9" s="16">
        <v>1</v>
      </c>
      <c r="K9" s="14">
        <v>20753</v>
      </c>
      <c r="L9" s="18" t="s">
        <v>44</v>
      </c>
      <c r="M9" s="18" t="s">
        <v>10</v>
      </c>
      <c r="N9" s="19">
        <f>857</f>
        <v>857</v>
      </c>
      <c r="O9" s="20">
        <v>5</v>
      </c>
      <c r="P9" s="21">
        <f>N9/O9</f>
        <v>171.4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20583</v>
      </c>
      <c r="C10" s="18" t="s">
        <v>19</v>
      </c>
      <c r="D10" s="18" t="s">
        <v>10</v>
      </c>
      <c r="E10" s="19">
        <f>1083+629+1063+1103+962</f>
        <v>4840</v>
      </c>
      <c r="F10" s="20">
        <v>23</v>
      </c>
      <c r="G10" s="21">
        <f t="shared" si="0"/>
        <v>210.43478260869566</v>
      </c>
      <c r="H10" s="1"/>
      <c r="I10" s="1"/>
      <c r="J10" s="16">
        <f aca="true" t="shared" si="1" ref="J10:J17">J9+1</f>
        <v>2</v>
      </c>
      <c r="K10" s="17">
        <v>24258</v>
      </c>
      <c r="L10" s="18" t="s">
        <v>41</v>
      </c>
      <c r="M10" s="18" t="s">
        <v>11</v>
      </c>
      <c r="N10" s="19">
        <f>850</f>
        <v>850</v>
      </c>
      <c r="O10" s="20">
        <v>5</v>
      </c>
      <c r="P10" s="21">
        <f>N10/O10</f>
        <v>170</v>
      </c>
      <c r="Q10" s="1"/>
      <c r="R10" s="1"/>
      <c r="S10" s="1"/>
      <c r="T10" s="1"/>
      <c r="U10" s="1"/>
    </row>
    <row r="11" spans="1:21" ht="21" customHeight="1">
      <c r="A11" s="16">
        <f aca="true" t="shared" si="2" ref="A11:A33">A10+1</f>
        <v>3</v>
      </c>
      <c r="B11" s="17">
        <v>20637</v>
      </c>
      <c r="C11" s="18" t="s">
        <v>27</v>
      </c>
      <c r="D11" s="18" t="s">
        <v>10</v>
      </c>
      <c r="E11" s="19">
        <f>932+1110+1032+988+1092+1075+1070</f>
        <v>7299</v>
      </c>
      <c r="F11" s="20">
        <v>35</v>
      </c>
      <c r="G11" s="21">
        <f t="shared" si="0"/>
        <v>208.54285714285714</v>
      </c>
      <c r="H11" s="1"/>
      <c r="I11" s="1"/>
      <c r="J11" s="16">
        <f t="shared" si="1"/>
        <v>3</v>
      </c>
      <c r="K11" s="17">
        <v>7010</v>
      </c>
      <c r="L11" s="18" t="s">
        <v>18</v>
      </c>
      <c r="M11" s="18" t="s">
        <v>17</v>
      </c>
      <c r="N11" s="19">
        <f>809+821+843</f>
        <v>2473</v>
      </c>
      <c r="O11" s="20">
        <v>15</v>
      </c>
      <c r="P11" s="21">
        <f>N11/O11</f>
        <v>164.86666666666667</v>
      </c>
      <c r="Q11" s="1"/>
      <c r="R11" s="1"/>
      <c r="S11" s="1"/>
      <c r="T11" s="1"/>
      <c r="U11" s="1"/>
    </row>
    <row r="12" spans="1:21" ht="21" customHeight="1">
      <c r="A12" s="16">
        <f t="shared" si="2"/>
        <v>4</v>
      </c>
      <c r="B12" s="17">
        <v>31421</v>
      </c>
      <c r="C12" s="18" t="s">
        <v>32</v>
      </c>
      <c r="D12" s="18" t="s">
        <v>11</v>
      </c>
      <c r="E12" s="19">
        <f>936+1139+1049+1009+939+915+966</f>
        <v>6953</v>
      </c>
      <c r="F12" s="20">
        <v>35</v>
      </c>
      <c r="G12" s="21">
        <f t="shared" si="0"/>
        <v>198.65714285714284</v>
      </c>
      <c r="H12" s="1"/>
      <c r="I12" s="1"/>
      <c r="J12" s="16">
        <f t="shared" si="1"/>
        <v>4</v>
      </c>
      <c r="K12" s="17">
        <v>23049</v>
      </c>
      <c r="L12" s="18" t="s">
        <v>13</v>
      </c>
      <c r="M12" s="18" t="s">
        <v>12</v>
      </c>
      <c r="N12" s="19">
        <f>755+825+863+696+772</f>
        <v>3911</v>
      </c>
      <c r="O12" s="20">
        <v>25</v>
      </c>
      <c r="P12" s="21">
        <f>N12/O12</f>
        <v>156.44</v>
      </c>
      <c r="Q12" s="1"/>
      <c r="R12" s="1"/>
      <c r="S12" s="1"/>
      <c r="T12" s="1"/>
      <c r="U12" s="1"/>
    </row>
    <row r="13" spans="1:21" ht="21" customHeight="1">
      <c r="A13" s="16">
        <f t="shared" si="2"/>
        <v>5</v>
      </c>
      <c r="B13" s="17">
        <v>20659</v>
      </c>
      <c r="C13" s="18" t="s">
        <v>37</v>
      </c>
      <c r="D13" s="18" t="s">
        <v>10</v>
      </c>
      <c r="E13" s="19">
        <f>902+1045+352+940</f>
        <v>3239</v>
      </c>
      <c r="F13" s="20">
        <v>17</v>
      </c>
      <c r="G13" s="21">
        <f t="shared" si="0"/>
        <v>190.52941176470588</v>
      </c>
      <c r="H13" s="1"/>
      <c r="I13" s="1"/>
      <c r="J13" s="16">
        <f t="shared" si="1"/>
        <v>5</v>
      </c>
      <c r="K13" s="17">
        <v>24015</v>
      </c>
      <c r="L13" s="18" t="s">
        <v>34</v>
      </c>
      <c r="M13" s="18" t="s">
        <v>11</v>
      </c>
      <c r="N13" s="19">
        <f>709+728+836+743+648</f>
        <v>3664</v>
      </c>
      <c r="O13" s="20">
        <v>25</v>
      </c>
      <c r="P13" s="21">
        <f>N13/O13</f>
        <v>146.56</v>
      </c>
      <c r="Q13" s="1"/>
      <c r="R13" s="1"/>
      <c r="S13" s="1"/>
      <c r="T13" s="1"/>
      <c r="U13" s="1"/>
    </row>
    <row r="14" spans="1:21" ht="21" customHeight="1">
      <c r="A14" s="16">
        <f t="shared" si="2"/>
        <v>6</v>
      </c>
      <c r="B14" s="17">
        <v>7030</v>
      </c>
      <c r="C14" s="18" t="s">
        <v>30</v>
      </c>
      <c r="D14" s="18" t="s">
        <v>17</v>
      </c>
      <c r="E14" s="19">
        <f>921+997+993+916+894+885+983</f>
        <v>6589</v>
      </c>
      <c r="F14" s="20">
        <v>35</v>
      </c>
      <c r="G14" s="21">
        <f t="shared" si="0"/>
        <v>188.25714285714287</v>
      </c>
      <c r="H14" s="1"/>
      <c r="I14" s="1"/>
      <c r="J14" s="16">
        <f t="shared" si="1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2"/>
        <v>7</v>
      </c>
      <c r="B15" s="17">
        <v>21716</v>
      </c>
      <c r="C15" s="18" t="s">
        <v>39</v>
      </c>
      <c r="D15" s="18" t="s">
        <v>12</v>
      </c>
      <c r="E15" s="19">
        <f>922+1046+905+883+856</f>
        <v>4612</v>
      </c>
      <c r="F15" s="20">
        <v>25</v>
      </c>
      <c r="G15" s="21">
        <f t="shared" si="0"/>
        <v>184.48</v>
      </c>
      <c r="H15" s="1"/>
      <c r="I15" s="1"/>
      <c r="J15" s="16">
        <f t="shared" si="1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2"/>
        <v>8</v>
      </c>
      <c r="B16" s="17">
        <v>24010</v>
      </c>
      <c r="C16" s="18" t="s">
        <v>31</v>
      </c>
      <c r="D16" s="18" t="s">
        <v>11</v>
      </c>
      <c r="E16" s="19">
        <f>648+1003+974+870+997+938+1026</f>
        <v>6456</v>
      </c>
      <c r="F16" s="20">
        <v>35</v>
      </c>
      <c r="G16" s="21">
        <f t="shared" si="0"/>
        <v>184.45714285714286</v>
      </c>
      <c r="H16" s="1"/>
      <c r="I16" s="1"/>
      <c r="J16" s="16">
        <f t="shared" si="1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2"/>
        <v>9</v>
      </c>
      <c r="B17" s="17">
        <v>21936</v>
      </c>
      <c r="C17" s="18" t="s">
        <v>26</v>
      </c>
      <c r="D17" s="18" t="s">
        <v>12</v>
      </c>
      <c r="E17" s="19">
        <f>966+901+879</f>
        <v>2746</v>
      </c>
      <c r="F17" s="20">
        <v>15</v>
      </c>
      <c r="G17" s="21">
        <f t="shared" si="0"/>
        <v>183.06666666666666</v>
      </c>
      <c r="H17" s="1"/>
      <c r="I17" s="1"/>
      <c r="J17" s="16">
        <f t="shared" si="1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2"/>
        <v>10</v>
      </c>
      <c r="B18" s="23">
        <v>7146</v>
      </c>
      <c r="C18" s="24" t="s">
        <v>16</v>
      </c>
      <c r="D18" s="24" t="s">
        <v>17</v>
      </c>
      <c r="E18" s="25">
        <f>811+942+944+1002+862+903</f>
        <v>5464</v>
      </c>
      <c r="F18" s="26">
        <v>30</v>
      </c>
      <c r="G18" s="31">
        <f t="shared" si="0"/>
        <v>182.13333333333333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2"/>
        <v>11</v>
      </c>
      <c r="B19" s="17">
        <v>24014</v>
      </c>
      <c r="C19" s="18" t="s">
        <v>33</v>
      </c>
      <c r="D19" s="18" t="s">
        <v>11</v>
      </c>
      <c r="E19" s="19">
        <f>1010+971+842+952+717+908</f>
        <v>5400</v>
      </c>
      <c r="F19" s="20">
        <v>30</v>
      </c>
      <c r="G19" s="21">
        <f t="shared" si="0"/>
        <v>180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2"/>
        <v>12</v>
      </c>
      <c r="B20" s="17">
        <v>24011</v>
      </c>
      <c r="C20" s="18" t="s">
        <v>21</v>
      </c>
      <c r="D20" s="18" t="s">
        <v>11</v>
      </c>
      <c r="E20" s="19">
        <f>1031+713+946+877+951+978+803+843</f>
        <v>7142</v>
      </c>
      <c r="F20" s="20">
        <v>40</v>
      </c>
      <c r="G20" s="21">
        <f t="shared" si="0"/>
        <v>178.55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2"/>
        <v>13</v>
      </c>
      <c r="B21" s="17">
        <v>23125</v>
      </c>
      <c r="C21" s="18" t="s">
        <v>43</v>
      </c>
      <c r="D21" s="18" t="s">
        <v>12</v>
      </c>
      <c r="E21" s="19">
        <f>890</f>
        <v>890</v>
      </c>
      <c r="F21" s="20">
        <v>5</v>
      </c>
      <c r="G21" s="21">
        <f t="shared" si="0"/>
        <v>178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2"/>
        <v>14</v>
      </c>
      <c r="B22" s="17">
        <v>22204</v>
      </c>
      <c r="C22" s="18" t="s">
        <v>25</v>
      </c>
      <c r="D22" s="18" t="s">
        <v>10</v>
      </c>
      <c r="E22" s="19">
        <f>821+867+939+925+871</f>
        <v>4423</v>
      </c>
      <c r="F22" s="20">
        <v>25</v>
      </c>
      <c r="G22" s="21">
        <f t="shared" si="0"/>
        <v>176.92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2"/>
        <v>15</v>
      </c>
      <c r="B23" s="17">
        <v>21190</v>
      </c>
      <c r="C23" s="18" t="s">
        <v>24</v>
      </c>
      <c r="D23" s="18" t="s">
        <v>10</v>
      </c>
      <c r="E23" s="19">
        <f>903+847+868+795</f>
        <v>3413</v>
      </c>
      <c r="F23" s="20">
        <v>20</v>
      </c>
      <c r="G23" s="21">
        <f t="shared" si="0"/>
        <v>170.65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2"/>
        <v>16</v>
      </c>
      <c r="B24" s="17">
        <v>24004</v>
      </c>
      <c r="C24" s="18" t="s">
        <v>23</v>
      </c>
      <c r="D24" s="18" t="s">
        <v>11</v>
      </c>
      <c r="E24" s="19">
        <f>967+658+921</f>
        <v>2546</v>
      </c>
      <c r="F24" s="20">
        <v>15</v>
      </c>
      <c r="G24" s="21">
        <f t="shared" si="0"/>
        <v>169.73333333333332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2"/>
        <v>17</v>
      </c>
      <c r="B25" s="17">
        <v>20584</v>
      </c>
      <c r="C25" s="18" t="s">
        <v>29</v>
      </c>
      <c r="D25" s="18" t="s">
        <v>10</v>
      </c>
      <c r="E25" s="19">
        <f>847</f>
        <v>847</v>
      </c>
      <c r="F25" s="20">
        <v>5</v>
      </c>
      <c r="G25" s="21">
        <f t="shared" si="0"/>
        <v>169.4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2"/>
        <v>18</v>
      </c>
      <c r="B26" s="17">
        <v>24761</v>
      </c>
      <c r="C26" s="18" t="s">
        <v>35</v>
      </c>
      <c r="D26" s="18" t="s">
        <v>11</v>
      </c>
      <c r="E26" s="19">
        <f>898+747+745+769+925+923</f>
        <v>5007</v>
      </c>
      <c r="F26" s="20">
        <v>30</v>
      </c>
      <c r="G26" s="21">
        <f t="shared" si="0"/>
        <v>166.9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2"/>
        <v>19</v>
      </c>
      <c r="B27" s="17">
        <v>7145</v>
      </c>
      <c r="C27" s="18" t="s">
        <v>46</v>
      </c>
      <c r="D27" s="18" t="s">
        <v>12</v>
      </c>
      <c r="E27" s="19">
        <f>825</f>
        <v>825</v>
      </c>
      <c r="F27" s="20">
        <v>5</v>
      </c>
      <c r="G27" s="21">
        <f t="shared" si="0"/>
        <v>165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2"/>
        <v>20</v>
      </c>
      <c r="B28" s="23">
        <v>23609</v>
      </c>
      <c r="C28" s="24" t="s">
        <v>14</v>
      </c>
      <c r="D28" s="24" t="s">
        <v>10</v>
      </c>
      <c r="E28" s="25">
        <f>763+891+833+826+865+795+696</f>
        <v>5669</v>
      </c>
      <c r="F28" s="26">
        <v>35</v>
      </c>
      <c r="G28" s="31">
        <f t="shared" si="0"/>
        <v>161.97142857142856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2"/>
        <v>21</v>
      </c>
      <c r="B29" s="17">
        <v>24007</v>
      </c>
      <c r="C29" s="18" t="s">
        <v>36</v>
      </c>
      <c r="D29" s="18" t="s">
        <v>11</v>
      </c>
      <c r="E29" s="19">
        <f>708+870</f>
        <v>1578</v>
      </c>
      <c r="F29" s="20">
        <v>10</v>
      </c>
      <c r="G29" s="21">
        <f t="shared" si="0"/>
        <v>157.8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2"/>
        <v>22</v>
      </c>
      <c r="B30" s="17">
        <v>24374</v>
      </c>
      <c r="C30" s="18" t="s">
        <v>15</v>
      </c>
      <c r="D30" s="18" t="s">
        <v>10</v>
      </c>
      <c r="E30" s="19">
        <f>821+727+728+727+765+699+760</f>
        <v>5227</v>
      </c>
      <c r="F30" s="20">
        <v>35</v>
      </c>
      <c r="G30" s="21">
        <f t="shared" si="0"/>
        <v>149.34285714285716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2"/>
        <v>23</v>
      </c>
      <c r="B31" s="17">
        <v>23610</v>
      </c>
      <c r="C31" s="18" t="s">
        <v>20</v>
      </c>
      <c r="D31" s="18" t="s">
        <v>10</v>
      </c>
      <c r="E31" s="19">
        <f>741+723+714+828+784+557</f>
        <v>4347</v>
      </c>
      <c r="F31" s="20">
        <v>30</v>
      </c>
      <c r="G31" s="21">
        <f t="shared" si="0"/>
        <v>144.9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2"/>
        <v>24</v>
      </c>
      <c r="B32" s="17">
        <v>24259</v>
      </c>
      <c r="C32" s="18" t="s">
        <v>42</v>
      </c>
      <c r="D32" s="18" t="s">
        <v>11</v>
      </c>
      <c r="E32" s="19">
        <f>718</f>
        <v>718</v>
      </c>
      <c r="F32" s="20">
        <v>5</v>
      </c>
      <c r="G32" s="21">
        <f t="shared" si="0"/>
        <v>143.6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2"/>
        <v>25</v>
      </c>
      <c r="B33" s="17">
        <v>23207</v>
      </c>
      <c r="C33" s="18" t="s">
        <v>38</v>
      </c>
      <c r="D33" s="18" t="s">
        <v>10</v>
      </c>
      <c r="E33" s="19">
        <f>701</f>
        <v>701</v>
      </c>
      <c r="F33" s="20">
        <v>5</v>
      </c>
      <c r="G33" s="21">
        <f t="shared" si="0"/>
        <v>140.2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>
        <v>22112</v>
      </c>
      <c r="C34" s="18" t="s">
        <v>45</v>
      </c>
      <c r="D34" s="18" t="s">
        <v>12</v>
      </c>
      <c r="E34" s="19">
        <f>696</f>
        <v>696</v>
      </c>
      <c r="F34" s="20">
        <v>5</v>
      </c>
      <c r="G34" s="21">
        <f t="shared" si="0"/>
        <v>139.2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3" ref="A35:A48">A34+1</f>
        <v>27</v>
      </c>
      <c r="B35" s="17">
        <v>24739</v>
      </c>
      <c r="C35" s="18" t="s">
        <v>28</v>
      </c>
      <c r="D35" s="18" t="s">
        <v>10</v>
      </c>
      <c r="E35" s="19">
        <f>439</f>
        <v>439</v>
      </c>
      <c r="F35" s="20">
        <v>5</v>
      </c>
      <c r="G35" s="21">
        <f t="shared" si="0"/>
        <v>87.8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3"/>
        <v>28</v>
      </c>
      <c r="B36" s="17"/>
      <c r="C36" s="18"/>
      <c r="D36" s="18"/>
      <c r="E36" s="19"/>
      <c r="F36" s="20"/>
      <c r="G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3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3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3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3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3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3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3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3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3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3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3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3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2010-03-01T22:08:39Z</dcterms:modified>
  <cp:category/>
  <cp:version/>
  <cp:contentType/>
  <cp:contentStatus/>
</cp:coreProperties>
</file>